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liot's Computer\Documents\"/>
    </mc:Choice>
  </mc:AlternateContent>
  <bookViews>
    <workbookView xWindow="0" yWindow="0" windowWidth="28800" windowHeight="12330" activeTab="2"/>
  </bookViews>
  <sheets>
    <sheet name="Info Sheet" sheetId="6" r:id="rId1"/>
    <sheet name="Oil Pressing" sheetId="1" r:id="rId2"/>
    <sheet name="Coffee Pulping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P10" i="1"/>
  <c r="Q26" i="1" s="1"/>
  <c r="D24" i="2"/>
  <c r="D23" i="2"/>
  <c r="K27" i="1"/>
  <c r="K26" i="1"/>
  <c r="J27" i="1"/>
  <c r="J26" i="1"/>
  <c r="J11" i="1"/>
  <c r="J10" i="1"/>
  <c r="E27" i="1"/>
  <c r="E26" i="1"/>
  <c r="D27" i="1"/>
  <c r="D26" i="1"/>
  <c r="Q27" i="1" l="1"/>
  <c r="Q28" i="1" s="1"/>
  <c r="Q29" i="1" s="1"/>
  <c r="P26" i="1"/>
  <c r="P27" i="1"/>
  <c r="D28" i="1"/>
  <c r="D29" i="1" s="1"/>
  <c r="E28" i="1"/>
  <c r="E29" i="1" s="1"/>
  <c r="D25" i="2"/>
  <c r="D26" i="2" s="1"/>
  <c r="K28" i="1"/>
  <c r="K29" i="1" s="1"/>
  <c r="J28" i="1"/>
  <c r="J29" i="1" s="1"/>
  <c r="P28" i="1" l="1"/>
  <c r="P29" i="1" s="1"/>
</calcChain>
</file>

<file path=xl/sharedStrings.xml><?xml version="1.0" encoding="utf-8"?>
<sst xmlns="http://schemas.openxmlformats.org/spreadsheetml/2006/main" count="181" uniqueCount="55">
  <si>
    <t>Technology Assumptions</t>
  </si>
  <si>
    <t>Specifications</t>
  </si>
  <si>
    <t>Power</t>
  </si>
  <si>
    <t>Throughput</t>
  </si>
  <si>
    <t>Unit</t>
  </si>
  <si>
    <t>Value</t>
  </si>
  <si>
    <t>kW</t>
  </si>
  <si>
    <t>kg/h</t>
  </si>
  <si>
    <t>Business Inputs and Assumptions</t>
  </si>
  <si>
    <t>Price per Seed</t>
  </si>
  <si>
    <t>$/kg</t>
  </si>
  <si>
    <t>Seasonal Utilization Factor</t>
  </si>
  <si>
    <t>%</t>
  </si>
  <si>
    <t>Daily Usage</t>
  </si>
  <si>
    <t>h/day</t>
  </si>
  <si>
    <t>Tariff Assumptions</t>
  </si>
  <si>
    <t>Specification</t>
  </si>
  <si>
    <t>Grid-Tied Tariff</t>
  </si>
  <si>
    <t>$/kWh</t>
  </si>
  <si>
    <t>Stand-Alone Cost</t>
  </si>
  <si>
    <t>Hourly Income for Small-Scale Expeller Business</t>
  </si>
  <si>
    <t>Calculations</t>
  </si>
  <si>
    <t>Value on Grid-Tied Tariff</t>
  </si>
  <si>
    <t>Value on Stand-Alone</t>
  </si>
  <si>
    <t>$/h</t>
  </si>
  <si>
    <t>$/day</t>
  </si>
  <si>
    <t>Small-Scale Oil Expeller Model</t>
  </si>
  <si>
    <t>Loading Capacity</t>
  </si>
  <si>
    <t>kg/batch</t>
  </si>
  <si>
    <t>Batch Cycle Time</t>
  </si>
  <si>
    <t>Batch Hold and Release Time</t>
  </si>
  <si>
    <t>Batches per Hour</t>
  </si>
  <si>
    <t>Duty Cycle</t>
  </si>
  <si>
    <t>s/batch</t>
  </si>
  <si>
    <t>batch/h</t>
  </si>
  <si>
    <t>Price per Dried Avocado</t>
  </si>
  <si>
    <t>Hourly Revenue</t>
  </si>
  <si>
    <t>Hourly Operating Expenses</t>
  </si>
  <si>
    <t>Hourly Gross Profit</t>
  </si>
  <si>
    <t>Daily Gross Profit</t>
  </si>
  <si>
    <t>Small-Scale Coffee Pulping Machine</t>
  </si>
  <si>
    <t>Cherries per Bucket</t>
  </si>
  <si>
    <t>Price per Bucket</t>
  </si>
  <si>
    <t>Utilization Factor</t>
  </si>
  <si>
    <t>kg/bucket</t>
  </si>
  <si>
    <t>$/bucket</t>
  </si>
  <si>
    <t>Hourly Income for Small-Scale Hydraulic Press Business</t>
  </si>
  <si>
    <t>Small-Scale Oil Hydraulic Press Model</t>
  </si>
  <si>
    <t>Value on Grid-Tied/Stand-Alone</t>
  </si>
  <si>
    <t>Hourly Income for Small-Scale Pulping Business</t>
  </si>
  <si>
    <t>Small-Scale Oil Hydraulic Press Model: Lower Power Variation</t>
  </si>
  <si>
    <t>Developed by Access to Energy Institute gGMBH</t>
  </si>
  <si>
    <t>February, 2020</t>
  </si>
  <si>
    <t>Blue = Input Cells</t>
  </si>
  <si>
    <t>Black = Automatically Calculated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</si>
</sst>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73" formatCode="&quot;$&quot;#,##0.000_);\(&quot;$&quot;#,##0.00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0" fillId="0" borderId="1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4" fillId="0" borderId="0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0" fillId="0" borderId="3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0" fontId="5" fillId="0" borderId="14" xfId="0" applyFont="1" applyBorder="1" applyAlignment="1">
      <alignment horizontal="justify" vertical="center" wrapText="1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0" xfId="0" applyFill="1" applyBorder="1"/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9" fontId="0" fillId="0" borderId="5" xfId="0" applyNumberFormat="1" applyBorder="1"/>
    <xf numFmtId="7" fontId="4" fillId="0" borderId="2" xfId="1" applyNumberFormat="1" applyFont="1" applyBorder="1" applyAlignment="1">
      <alignment horizontal="justify" vertical="center" wrapText="1"/>
    </xf>
    <xf numFmtId="7" fontId="4" fillId="0" borderId="2" xfId="1" applyNumberFormat="1" applyFont="1" applyBorder="1" applyAlignment="1">
      <alignment horizontal="right" vertical="center" wrapText="1"/>
    </xf>
    <xf numFmtId="7" fontId="4" fillId="0" borderId="5" xfId="1" applyNumberFormat="1" applyFont="1" applyBorder="1" applyAlignment="1">
      <alignment horizontal="right" vertical="center" wrapText="1"/>
    </xf>
    <xf numFmtId="7" fontId="4" fillId="0" borderId="5" xfId="1" applyNumberFormat="1" applyFont="1" applyBorder="1" applyAlignment="1">
      <alignment horizontal="justify" vertical="center" wrapText="1"/>
    </xf>
    <xf numFmtId="7" fontId="4" fillId="0" borderId="0" xfId="1" applyNumberFormat="1" applyFont="1" applyBorder="1" applyAlignment="1">
      <alignment horizontal="justify" vertical="center" wrapText="1"/>
    </xf>
    <xf numFmtId="0" fontId="5" fillId="0" borderId="10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7" fontId="4" fillId="0" borderId="4" xfId="1" applyNumberFormat="1" applyFont="1" applyBorder="1" applyAlignment="1">
      <alignment horizontal="justify" vertical="center" wrapText="1"/>
    </xf>
    <xf numFmtId="7" fontId="0" fillId="0" borderId="0" xfId="0" applyNumberFormat="1"/>
    <xf numFmtId="0" fontId="6" fillId="0" borderId="2" xfId="0" applyFont="1" applyBorder="1"/>
    <xf numFmtId="0" fontId="6" fillId="0" borderId="5" xfId="0" applyFont="1" applyBorder="1"/>
    <xf numFmtId="173" fontId="6" fillId="0" borderId="2" xfId="1" applyNumberFormat="1" applyFont="1" applyBorder="1" applyAlignment="1">
      <alignment horizontal="right" vertical="center" wrapText="1"/>
    </xf>
    <xf numFmtId="9" fontId="6" fillId="0" borderId="2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7" fontId="6" fillId="0" borderId="2" xfId="1" applyNumberFormat="1" applyFont="1" applyBorder="1" applyAlignment="1">
      <alignment horizontal="right" vertical="center" wrapText="1"/>
    </xf>
    <xf numFmtId="7" fontId="6" fillId="0" borderId="5" xfId="1" applyNumberFormat="1" applyFont="1" applyBorder="1" applyAlignment="1">
      <alignment horizontal="right" vertical="center" wrapText="1"/>
    </xf>
    <xf numFmtId="0" fontId="6" fillId="0" borderId="2" xfId="0" applyFont="1" applyFill="1" applyBorder="1"/>
    <xf numFmtId="9" fontId="6" fillId="0" borderId="2" xfId="0" applyNumberFormat="1" applyFont="1" applyBorder="1"/>
    <xf numFmtId="0" fontId="6" fillId="0" borderId="5" xfId="0" applyFont="1" applyFill="1" applyBorder="1"/>
    <xf numFmtId="0" fontId="6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19050</xdr:rowOff>
    </xdr:from>
    <xdr:to>
      <xdr:col>17</xdr:col>
      <xdr:colOff>19050</xdr:colOff>
      <xdr:row>8</xdr:row>
      <xdr:rowOff>144333</xdr:rowOff>
    </xdr:to>
    <xdr:grpSp>
      <xdr:nvGrpSpPr>
        <xdr:cNvPr id="4" name="Group 3"/>
        <xdr:cNvGrpSpPr/>
      </xdr:nvGrpSpPr>
      <xdr:grpSpPr>
        <a:xfrm>
          <a:off x="628650" y="209550"/>
          <a:ext cx="9753600" cy="1458783"/>
          <a:chOff x="619125" y="190500"/>
          <a:chExt cx="9753600" cy="1458783"/>
        </a:xfrm>
      </xdr:grpSpPr>
      <xdr:pic>
        <xdr:nvPicPr>
          <xdr:cNvPr id="3" name="Bild 8" descr="../Text_highlight.jpg"/>
          <xdr:cNvPicPr/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19125" y="190500"/>
            <a:ext cx="9753600" cy="1458783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2" name="Picture 1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81200" y="266701"/>
            <a:ext cx="6572250" cy="128654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B16"/>
  <sheetViews>
    <sheetView workbookViewId="0">
      <selection activeCell="B22" sqref="B22"/>
    </sheetView>
  </sheetViews>
  <sheetFormatPr defaultRowHeight="15" x14ac:dyDescent="0.25"/>
  <sheetData>
    <row r="11" spans="2:2" x14ac:dyDescent="0.25">
      <c r="B11" s="1" t="s">
        <v>51</v>
      </c>
    </row>
    <row r="12" spans="2:2" x14ac:dyDescent="0.25">
      <c r="B12" t="s">
        <v>52</v>
      </c>
    </row>
    <row r="15" spans="2:2" x14ac:dyDescent="0.25">
      <c r="B15" s="59" t="s">
        <v>53</v>
      </c>
    </row>
    <row r="16" spans="2:2" x14ac:dyDescent="0.25">
      <c r="B16" t="s">
        <v>54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9"/>
  <sheetViews>
    <sheetView topLeftCell="B1" workbookViewId="0">
      <selection activeCell="D34" sqref="D34"/>
    </sheetView>
  </sheetViews>
  <sheetFormatPr defaultRowHeight="15" x14ac:dyDescent="0.25"/>
  <cols>
    <col min="2" max="2" width="28.85546875" customWidth="1"/>
    <col min="4" max="4" width="23.7109375" customWidth="1"/>
    <col min="5" max="5" width="24.7109375" customWidth="1"/>
    <col min="8" max="8" width="30" customWidth="1"/>
    <col min="9" max="9" width="8.7109375" bestFit="1" customWidth="1"/>
    <col min="10" max="10" width="23.28515625" bestFit="1" customWidth="1"/>
    <col min="11" max="11" width="20.5703125" bestFit="1" customWidth="1"/>
    <col min="13" max="13" width="9.140625" customWidth="1"/>
    <col min="14" max="14" width="27" bestFit="1" customWidth="1"/>
    <col min="15" max="15" width="8.7109375" bestFit="1" customWidth="1"/>
    <col min="16" max="16" width="23.28515625" bestFit="1" customWidth="1"/>
    <col min="17" max="17" width="20.5703125" bestFit="1" customWidth="1"/>
  </cols>
  <sheetData>
    <row r="1" spans="2:16" ht="15.75" thickBot="1" x14ac:dyDescent="0.3"/>
    <row r="2" spans="2:16" ht="15.75" thickBot="1" x14ac:dyDescent="0.3">
      <c r="B2" s="31" t="s">
        <v>26</v>
      </c>
      <c r="C2" s="32"/>
      <c r="D2" s="33"/>
      <c r="H2" s="31" t="s">
        <v>47</v>
      </c>
      <c r="I2" s="32"/>
      <c r="J2" s="33"/>
      <c r="N2" s="31" t="s">
        <v>50</v>
      </c>
      <c r="O2" s="32"/>
      <c r="P2" s="33"/>
    </row>
    <row r="3" spans="2:16" ht="15.75" thickBot="1" x14ac:dyDescent="0.3"/>
    <row r="4" spans="2:16" x14ac:dyDescent="0.25">
      <c r="B4" s="7" t="s">
        <v>0</v>
      </c>
      <c r="C4" s="8"/>
      <c r="D4" s="9"/>
      <c r="H4" s="7" t="s">
        <v>0</v>
      </c>
      <c r="I4" s="8"/>
      <c r="J4" s="9"/>
      <c r="N4" s="7" t="s">
        <v>0</v>
      </c>
      <c r="O4" s="8"/>
      <c r="P4" s="9"/>
    </row>
    <row r="5" spans="2:16" x14ac:dyDescent="0.25">
      <c r="B5" s="10" t="s">
        <v>1</v>
      </c>
      <c r="C5" s="11" t="s">
        <v>4</v>
      </c>
      <c r="D5" s="12" t="s">
        <v>5</v>
      </c>
      <c r="H5" s="10" t="s">
        <v>1</v>
      </c>
      <c r="I5" s="11" t="s">
        <v>4</v>
      </c>
      <c r="J5" s="12" t="s">
        <v>5</v>
      </c>
      <c r="N5" s="10" t="s">
        <v>1</v>
      </c>
      <c r="O5" s="11" t="s">
        <v>4</v>
      </c>
      <c r="P5" s="12" t="s">
        <v>5</v>
      </c>
    </row>
    <row r="6" spans="2:16" x14ac:dyDescent="0.25">
      <c r="B6" s="3" t="s">
        <v>2</v>
      </c>
      <c r="C6" s="4" t="s">
        <v>6</v>
      </c>
      <c r="D6" s="49">
        <v>2.2000000000000002</v>
      </c>
      <c r="H6" s="3" t="s">
        <v>2</v>
      </c>
      <c r="I6" s="4" t="s">
        <v>6</v>
      </c>
      <c r="J6" s="49">
        <v>3.75</v>
      </c>
      <c r="N6" s="3" t="s">
        <v>2</v>
      </c>
      <c r="O6" s="4" t="s">
        <v>6</v>
      </c>
      <c r="P6" s="49">
        <v>1.25</v>
      </c>
    </row>
    <row r="7" spans="2:16" ht="15.75" thickBot="1" x14ac:dyDescent="0.3">
      <c r="B7" s="5" t="s">
        <v>3</v>
      </c>
      <c r="C7" s="6" t="s">
        <v>7</v>
      </c>
      <c r="D7" s="50">
        <v>28</v>
      </c>
      <c r="H7" s="3" t="s">
        <v>27</v>
      </c>
      <c r="I7" s="4" t="s">
        <v>28</v>
      </c>
      <c r="J7" s="49">
        <v>5</v>
      </c>
      <c r="N7" s="3" t="s">
        <v>27</v>
      </c>
      <c r="O7" s="4" t="s">
        <v>28</v>
      </c>
      <c r="P7" s="49">
        <v>5</v>
      </c>
    </row>
    <row r="8" spans="2:16" x14ac:dyDescent="0.25">
      <c r="B8" s="4"/>
      <c r="C8" s="4"/>
      <c r="D8" s="4"/>
      <c r="H8" s="35" t="s">
        <v>29</v>
      </c>
      <c r="I8" s="4" t="s">
        <v>33</v>
      </c>
      <c r="J8" s="49">
        <v>240</v>
      </c>
      <c r="N8" s="35" t="s">
        <v>29</v>
      </c>
      <c r="O8" s="4" t="s">
        <v>33</v>
      </c>
      <c r="P8" s="49">
        <v>360</v>
      </c>
    </row>
    <row r="9" spans="2:16" x14ac:dyDescent="0.25">
      <c r="B9" s="4"/>
      <c r="C9" s="4"/>
      <c r="D9" s="4"/>
      <c r="H9" s="35" t="s">
        <v>30</v>
      </c>
      <c r="I9" s="4" t="s">
        <v>33</v>
      </c>
      <c r="J9" s="56">
        <v>60</v>
      </c>
      <c r="N9" s="35" t="s">
        <v>30</v>
      </c>
      <c r="O9" s="4" t="s">
        <v>33</v>
      </c>
      <c r="P9" s="56">
        <v>180</v>
      </c>
    </row>
    <row r="10" spans="2:16" x14ac:dyDescent="0.25">
      <c r="B10" s="4"/>
      <c r="C10" s="4"/>
      <c r="D10" s="4"/>
      <c r="H10" s="35" t="s">
        <v>31</v>
      </c>
      <c r="I10" s="34" t="s">
        <v>34</v>
      </c>
      <c r="J10" s="36">
        <f>3600/J8</f>
        <v>15</v>
      </c>
      <c r="N10" s="35" t="s">
        <v>31</v>
      </c>
      <c r="O10" s="34" t="s">
        <v>34</v>
      </c>
      <c r="P10" s="36">
        <f>3600/P8</f>
        <v>10</v>
      </c>
    </row>
    <row r="11" spans="2:16" ht="15.75" thickBot="1" x14ac:dyDescent="0.3">
      <c r="B11" s="4"/>
      <c r="C11" s="4"/>
      <c r="D11" s="4"/>
      <c r="H11" s="37" t="s">
        <v>32</v>
      </c>
      <c r="I11" s="38" t="s">
        <v>12</v>
      </c>
      <c r="J11" s="39">
        <f>J9/J8</f>
        <v>0.25</v>
      </c>
      <c r="N11" s="37" t="s">
        <v>32</v>
      </c>
      <c r="O11" s="38" t="s">
        <v>12</v>
      </c>
      <c r="P11" s="39">
        <f>P9/P8</f>
        <v>0.5</v>
      </c>
    </row>
    <row r="12" spans="2:16" ht="15.75" thickBot="1" x14ac:dyDescent="0.3"/>
    <row r="13" spans="2:16" x14ac:dyDescent="0.25">
      <c r="B13" s="7" t="s">
        <v>8</v>
      </c>
      <c r="C13" s="8"/>
      <c r="D13" s="9"/>
      <c r="H13" s="7" t="s">
        <v>8</v>
      </c>
      <c r="I13" s="8"/>
      <c r="J13" s="9"/>
      <c r="N13" s="7" t="s">
        <v>8</v>
      </c>
      <c r="O13" s="8"/>
      <c r="P13" s="9"/>
    </row>
    <row r="14" spans="2:16" x14ac:dyDescent="0.25">
      <c r="B14" s="10" t="s">
        <v>1</v>
      </c>
      <c r="C14" s="11" t="s">
        <v>4</v>
      </c>
      <c r="D14" s="12" t="s">
        <v>5</v>
      </c>
      <c r="H14" s="10" t="s">
        <v>1</v>
      </c>
      <c r="I14" s="11" t="s">
        <v>4</v>
      </c>
      <c r="J14" s="12" t="s">
        <v>5</v>
      </c>
      <c r="N14" s="10" t="s">
        <v>1</v>
      </c>
      <c r="O14" s="11" t="s">
        <v>4</v>
      </c>
      <c r="P14" s="12" t="s">
        <v>5</v>
      </c>
    </row>
    <row r="15" spans="2:16" x14ac:dyDescent="0.25">
      <c r="B15" s="3" t="s">
        <v>9</v>
      </c>
      <c r="C15" s="4" t="s">
        <v>10</v>
      </c>
      <c r="D15" s="51">
        <v>6.5000000000000002E-2</v>
      </c>
      <c r="H15" s="3" t="s">
        <v>35</v>
      </c>
      <c r="I15" s="4" t="s">
        <v>10</v>
      </c>
      <c r="J15" s="51">
        <v>6.5000000000000002E-2</v>
      </c>
      <c r="N15" s="3" t="s">
        <v>35</v>
      </c>
      <c r="O15" s="4" t="s">
        <v>10</v>
      </c>
      <c r="P15" s="51">
        <v>6.5000000000000002E-2</v>
      </c>
    </row>
    <row r="16" spans="2:16" x14ac:dyDescent="0.25">
      <c r="B16" s="14" t="s">
        <v>11</v>
      </c>
      <c r="C16" s="13" t="s">
        <v>12</v>
      </c>
      <c r="D16" s="52">
        <v>0.5</v>
      </c>
      <c r="H16" s="14" t="s">
        <v>11</v>
      </c>
      <c r="I16" s="13" t="s">
        <v>12</v>
      </c>
      <c r="J16" s="52">
        <v>0.5</v>
      </c>
      <c r="N16" s="14" t="s">
        <v>11</v>
      </c>
      <c r="O16" s="13" t="s">
        <v>12</v>
      </c>
      <c r="P16" s="52">
        <v>0.5</v>
      </c>
    </row>
    <row r="17" spans="2:17" ht="15.75" thickBot="1" x14ac:dyDescent="0.3">
      <c r="B17" s="15" t="s">
        <v>13</v>
      </c>
      <c r="C17" s="16" t="s">
        <v>14</v>
      </c>
      <c r="D17" s="53">
        <v>8</v>
      </c>
      <c r="H17" s="15" t="s">
        <v>13</v>
      </c>
      <c r="I17" s="16" t="s">
        <v>14</v>
      </c>
      <c r="J17" s="53">
        <v>8</v>
      </c>
      <c r="N17" s="15" t="s">
        <v>13</v>
      </c>
      <c r="O17" s="16" t="s">
        <v>14</v>
      </c>
      <c r="P17" s="53">
        <v>8</v>
      </c>
    </row>
    <row r="18" spans="2:17" ht="15.75" thickBot="1" x14ac:dyDescent="0.3">
      <c r="B18" s="2"/>
      <c r="H18" s="2"/>
      <c r="N18" s="2"/>
    </row>
    <row r="19" spans="2:17" x14ac:dyDescent="0.25">
      <c r="B19" s="17" t="s">
        <v>15</v>
      </c>
      <c r="C19" s="18"/>
      <c r="D19" s="19"/>
      <c r="H19" s="17" t="s">
        <v>15</v>
      </c>
      <c r="I19" s="18"/>
      <c r="J19" s="19"/>
      <c r="N19" s="17" t="s">
        <v>15</v>
      </c>
      <c r="O19" s="18"/>
      <c r="P19" s="19"/>
    </row>
    <row r="20" spans="2:17" x14ac:dyDescent="0.25">
      <c r="B20" s="20" t="s">
        <v>16</v>
      </c>
      <c r="C20" s="21" t="s">
        <v>4</v>
      </c>
      <c r="D20" s="22" t="s">
        <v>5</v>
      </c>
      <c r="H20" s="20" t="s">
        <v>16</v>
      </c>
      <c r="I20" s="21" t="s">
        <v>4</v>
      </c>
      <c r="J20" s="22" t="s">
        <v>5</v>
      </c>
      <c r="N20" s="20" t="s">
        <v>16</v>
      </c>
      <c r="O20" s="21" t="s">
        <v>4</v>
      </c>
      <c r="P20" s="22" t="s">
        <v>5</v>
      </c>
    </row>
    <row r="21" spans="2:17" x14ac:dyDescent="0.25">
      <c r="B21" s="14" t="s">
        <v>17</v>
      </c>
      <c r="C21" s="13" t="s">
        <v>18</v>
      </c>
      <c r="D21" s="54">
        <v>1</v>
      </c>
      <c r="H21" s="14" t="s">
        <v>17</v>
      </c>
      <c r="I21" s="13" t="s">
        <v>18</v>
      </c>
      <c r="J21" s="54">
        <v>1</v>
      </c>
      <c r="N21" s="14" t="s">
        <v>17</v>
      </c>
      <c r="O21" s="13" t="s">
        <v>18</v>
      </c>
      <c r="P21" s="54">
        <v>1</v>
      </c>
    </row>
    <row r="22" spans="2:17" ht="15.75" thickBot="1" x14ac:dyDescent="0.3">
      <c r="B22" s="23" t="s">
        <v>19</v>
      </c>
      <c r="C22" s="24" t="s">
        <v>18</v>
      </c>
      <c r="D22" s="55">
        <v>0.4</v>
      </c>
      <c r="H22" s="23" t="s">
        <v>19</v>
      </c>
      <c r="I22" s="24" t="s">
        <v>18</v>
      </c>
      <c r="J22" s="55">
        <v>0.4</v>
      </c>
      <c r="N22" s="23" t="s">
        <v>19</v>
      </c>
      <c r="O22" s="24" t="s">
        <v>18</v>
      </c>
      <c r="P22" s="55">
        <v>0.4</v>
      </c>
    </row>
    <row r="23" spans="2:17" ht="15.75" thickBot="1" x14ac:dyDescent="0.3"/>
    <row r="24" spans="2:17" x14ac:dyDescent="0.25">
      <c r="B24" s="25" t="s">
        <v>20</v>
      </c>
      <c r="C24" s="26"/>
      <c r="D24" s="26"/>
      <c r="E24" s="27"/>
      <c r="H24" s="25" t="s">
        <v>46</v>
      </c>
      <c r="I24" s="26"/>
      <c r="J24" s="26"/>
      <c r="K24" s="27"/>
      <c r="N24" s="25" t="s">
        <v>46</v>
      </c>
      <c r="O24" s="26"/>
      <c r="P24" s="26"/>
      <c r="Q24" s="27"/>
    </row>
    <row r="25" spans="2:17" x14ac:dyDescent="0.25">
      <c r="B25" s="28" t="s">
        <v>21</v>
      </c>
      <c r="C25" s="29" t="s">
        <v>4</v>
      </c>
      <c r="D25" s="45" t="s">
        <v>22</v>
      </c>
      <c r="E25" s="46" t="s">
        <v>23</v>
      </c>
      <c r="H25" s="28" t="s">
        <v>21</v>
      </c>
      <c r="I25" s="29" t="s">
        <v>4</v>
      </c>
      <c r="J25" s="45" t="s">
        <v>22</v>
      </c>
      <c r="K25" s="46" t="s">
        <v>23</v>
      </c>
      <c r="N25" s="28" t="s">
        <v>21</v>
      </c>
      <c r="O25" s="29" t="s">
        <v>4</v>
      </c>
      <c r="P25" s="45" t="s">
        <v>22</v>
      </c>
      <c r="Q25" s="46" t="s">
        <v>23</v>
      </c>
    </row>
    <row r="26" spans="2:17" x14ac:dyDescent="0.25">
      <c r="B26" s="14" t="s">
        <v>36</v>
      </c>
      <c r="C26" s="13" t="s">
        <v>24</v>
      </c>
      <c r="D26" s="44">
        <f>D15*D7</f>
        <v>1.82</v>
      </c>
      <c r="E26" s="40">
        <f>D15*D7</f>
        <v>1.82</v>
      </c>
      <c r="H26" s="14" t="s">
        <v>36</v>
      </c>
      <c r="I26" s="13" t="s">
        <v>24</v>
      </c>
      <c r="J26" s="44">
        <f>J15*J7*J10</f>
        <v>4.875</v>
      </c>
      <c r="K26" s="40">
        <f>J15*J7*J10</f>
        <v>4.875</v>
      </c>
      <c r="N26" s="14" t="s">
        <v>36</v>
      </c>
      <c r="O26" s="13" t="s">
        <v>24</v>
      </c>
      <c r="P26" s="44">
        <f>P15*P7*P10</f>
        <v>3.25</v>
      </c>
      <c r="Q26" s="40">
        <f>P15*P7*P10</f>
        <v>3.25</v>
      </c>
    </row>
    <row r="27" spans="2:17" x14ac:dyDescent="0.25">
      <c r="B27" s="14" t="s">
        <v>37</v>
      </c>
      <c r="C27" s="13" t="s">
        <v>24</v>
      </c>
      <c r="D27" s="44">
        <f>D21*D6</f>
        <v>2.2000000000000002</v>
      </c>
      <c r="E27" s="40">
        <f>D22*D6/D16</f>
        <v>1.7600000000000002</v>
      </c>
      <c r="H27" s="14" t="s">
        <v>37</v>
      </c>
      <c r="I27" s="13" t="s">
        <v>24</v>
      </c>
      <c r="J27" s="44">
        <f>J21*J6*J11</f>
        <v>0.9375</v>
      </c>
      <c r="K27" s="40">
        <f>J22*J6*J11</f>
        <v>0.375</v>
      </c>
      <c r="N27" s="14" t="s">
        <v>37</v>
      </c>
      <c r="O27" s="13" t="s">
        <v>24</v>
      </c>
      <c r="P27" s="44">
        <f>P21*P6*P11</f>
        <v>0.625</v>
      </c>
      <c r="Q27" s="40">
        <f>P22*P6*P11</f>
        <v>0.25</v>
      </c>
    </row>
    <row r="28" spans="2:17" x14ac:dyDescent="0.25">
      <c r="B28" s="14" t="s">
        <v>38</v>
      </c>
      <c r="C28" s="13" t="s">
        <v>24</v>
      </c>
      <c r="D28" s="44">
        <f>D26-D27</f>
        <v>-0.38000000000000012</v>
      </c>
      <c r="E28" s="40">
        <f>E26-E27</f>
        <v>5.9999999999999831E-2</v>
      </c>
      <c r="H28" s="14" t="s">
        <v>38</v>
      </c>
      <c r="I28" s="13" t="s">
        <v>24</v>
      </c>
      <c r="J28" s="44">
        <f>J26-J27</f>
        <v>3.9375</v>
      </c>
      <c r="K28" s="40">
        <f>K26-K27</f>
        <v>4.5</v>
      </c>
      <c r="N28" s="14" t="s">
        <v>38</v>
      </c>
      <c r="O28" s="13" t="s">
        <v>24</v>
      </c>
      <c r="P28" s="44">
        <f>P26-P27</f>
        <v>2.625</v>
      </c>
      <c r="Q28" s="40">
        <f>Q26-Q27</f>
        <v>3</v>
      </c>
    </row>
    <row r="29" spans="2:17" ht="15.75" thickBot="1" x14ac:dyDescent="0.3">
      <c r="B29" s="23" t="s">
        <v>39</v>
      </c>
      <c r="C29" s="24" t="s">
        <v>25</v>
      </c>
      <c r="D29" s="47">
        <f>D28*D17</f>
        <v>-3.0400000000000009</v>
      </c>
      <c r="E29" s="43">
        <f>E28*D17</f>
        <v>0.47999999999999865</v>
      </c>
      <c r="H29" s="23" t="s">
        <v>39</v>
      </c>
      <c r="I29" s="24" t="s">
        <v>25</v>
      </c>
      <c r="J29" s="47">
        <f>J28*J17</f>
        <v>31.5</v>
      </c>
      <c r="K29" s="43">
        <f>K28*J17</f>
        <v>36</v>
      </c>
      <c r="N29" s="23" t="s">
        <v>39</v>
      </c>
      <c r="O29" s="24" t="s">
        <v>25</v>
      </c>
      <c r="P29" s="47">
        <f>P28*P17</f>
        <v>21</v>
      </c>
      <c r="Q29" s="43">
        <f>Q28*P17</f>
        <v>24</v>
      </c>
    </row>
  </sheetData>
  <mergeCells count="15">
    <mergeCell ref="N2:P2"/>
    <mergeCell ref="N4:P4"/>
    <mergeCell ref="N13:P13"/>
    <mergeCell ref="N19:P19"/>
    <mergeCell ref="N24:Q24"/>
    <mergeCell ref="B4:D4"/>
    <mergeCell ref="B13:D13"/>
    <mergeCell ref="B19:D19"/>
    <mergeCell ref="B24:E24"/>
    <mergeCell ref="B2:D2"/>
    <mergeCell ref="H2:J2"/>
    <mergeCell ref="H4:J4"/>
    <mergeCell ref="H13:J13"/>
    <mergeCell ref="H19:J19"/>
    <mergeCell ref="H24:K2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6"/>
  <sheetViews>
    <sheetView tabSelected="1" workbookViewId="0">
      <selection activeCell="E22" sqref="E22"/>
    </sheetView>
  </sheetViews>
  <sheetFormatPr defaultRowHeight="15" x14ac:dyDescent="0.25"/>
  <cols>
    <col min="2" max="2" width="27" bestFit="1" customWidth="1"/>
    <col min="3" max="3" width="9.85546875" bestFit="1" customWidth="1"/>
    <col min="4" max="4" width="30.28515625" customWidth="1"/>
  </cols>
  <sheetData>
    <row r="1" spans="2:4" ht="15.75" thickBot="1" x14ac:dyDescent="0.3"/>
    <row r="2" spans="2:4" ht="15.75" thickBot="1" x14ac:dyDescent="0.3">
      <c r="B2" s="31" t="s">
        <v>40</v>
      </c>
      <c r="C2" s="32"/>
      <c r="D2" s="33"/>
    </row>
    <row r="3" spans="2:4" ht="15.75" thickBot="1" x14ac:dyDescent="0.3"/>
    <row r="4" spans="2:4" x14ac:dyDescent="0.25">
      <c r="B4" s="7" t="s">
        <v>0</v>
      </c>
      <c r="C4" s="8"/>
      <c r="D4" s="9"/>
    </row>
    <row r="5" spans="2:4" x14ac:dyDescent="0.25">
      <c r="B5" s="10" t="s">
        <v>1</v>
      </c>
      <c r="C5" s="11" t="s">
        <v>4</v>
      </c>
      <c r="D5" s="12" t="s">
        <v>5</v>
      </c>
    </row>
    <row r="6" spans="2:4" x14ac:dyDescent="0.25">
      <c r="B6" s="3" t="s">
        <v>2</v>
      </c>
      <c r="C6" s="4" t="s">
        <v>6</v>
      </c>
      <c r="D6" s="49">
        <v>0.75</v>
      </c>
    </row>
    <row r="7" spans="2:4" ht="15.75" thickBot="1" x14ac:dyDescent="0.3">
      <c r="B7" s="5" t="s">
        <v>3</v>
      </c>
      <c r="C7" s="6" t="s">
        <v>7</v>
      </c>
      <c r="D7" s="50">
        <v>1200</v>
      </c>
    </row>
    <row r="8" spans="2:4" ht="15.75" thickBot="1" x14ac:dyDescent="0.3"/>
    <row r="9" spans="2:4" x14ac:dyDescent="0.25">
      <c r="B9" s="7" t="s">
        <v>8</v>
      </c>
      <c r="C9" s="8"/>
      <c r="D9" s="9"/>
    </row>
    <row r="10" spans="2:4" x14ac:dyDescent="0.25">
      <c r="B10" s="10" t="s">
        <v>1</v>
      </c>
      <c r="C10" s="11" t="s">
        <v>4</v>
      </c>
      <c r="D10" s="12" t="s">
        <v>5</v>
      </c>
    </row>
    <row r="11" spans="2:4" x14ac:dyDescent="0.25">
      <c r="B11" s="3" t="s">
        <v>41</v>
      </c>
      <c r="C11" s="4" t="s">
        <v>44</v>
      </c>
      <c r="D11" s="49">
        <v>15</v>
      </c>
    </row>
    <row r="12" spans="2:4" x14ac:dyDescent="0.25">
      <c r="B12" s="3" t="s">
        <v>42</v>
      </c>
      <c r="C12" s="4" t="s">
        <v>45</v>
      </c>
      <c r="D12" s="51">
        <v>4.2999999999999997E-2</v>
      </c>
    </row>
    <row r="13" spans="2:4" x14ac:dyDescent="0.25">
      <c r="B13" s="35" t="s">
        <v>43</v>
      </c>
      <c r="C13" s="4" t="s">
        <v>12</v>
      </c>
      <c r="D13" s="57">
        <v>0.4</v>
      </c>
    </row>
    <row r="14" spans="2:4" ht="15.75" thickBot="1" x14ac:dyDescent="0.3">
      <c r="B14" s="37" t="s">
        <v>13</v>
      </c>
      <c r="C14" s="6" t="s">
        <v>14</v>
      </c>
      <c r="D14" s="58">
        <v>8</v>
      </c>
    </row>
    <row r="15" spans="2:4" ht="15.75" thickBot="1" x14ac:dyDescent="0.3"/>
    <row r="16" spans="2:4" x14ac:dyDescent="0.25">
      <c r="B16" s="17" t="s">
        <v>15</v>
      </c>
      <c r="C16" s="18"/>
      <c r="D16" s="19"/>
    </row>
    <row r="17" spans="2:7" x14ac:dyDescent="0.25">
      <c r="B17" s="20" t="s">
        <v>16</v>
      </c>
      <c r="C17" s="21" t="s">
        <v>4</v>
      </c>
      <c r="D17" s="22" t="s">
        <v>5</v>
      </c>
      <c r="G17" s="48"/>
    </row>
    <row r="18" spans="2:7" x14ac:dyDescent="0.25">
      <c r="B18" s="14" t="s">
        <v>17</v>
      </c>
      <c r="C18" s="13" t="s">
        <v>18</v>
      </c>
      <c r="D18" s="54">
        <v>1</v>
      </c>
    </row>
    <row r="19" spans="2:7" ht="15.75" thickBot="1" x14ac:dyDescent="0.3">
      <c r="B19" s="23" t="s">
        <v>19</v>
      </c>
      <c r="C19" s="24" t="s">
        <v>18</v>
      </c>
      <c r="D19" s="55">
        <v>0.4</v>
      </c>
      <c r="G19" s="48"/>
    </row>
    <row r="20" spans="2:7" ht="15.75" thickBot="1" x14ac:dyDescent="0.3"/>
    <row r="21" spans="2:7" ht="15" customHeight="1" x14ac:dyDescent="0.25">
      <c r="B21" s="25" t="s">
        <v>49</v>
      </c>
      <c r="C21" s="26"/>
      <c r="D21" s="27"/>
    </row>
    <row r="22" spans="2:7" x14ac:dyDescent="0.25">
      <c r="B22" s="28" t="s">
        <v>21</v>
      </c>
      <c r="C22" s="29" t="s">
        <v>4</v>
      </c>
      <c r="D22" s="30" t="s">
        <v>48</v>
      </c>
    </row>
    <row r="23" spans="2:7" x14ac:dyDescent="0.25">
      <c r="B23" s="14" t="s">
        <v>36</v>
      </c>
      <c r="C23" s="13" t="s">
        <v>24</v>
      </c>
      <c r="D23" s="41">
        <f>D12/D11*D7</f>
        <v>3.4399999999999995</v>
      </c>
    </row>
    <row r="24" spans="2:7" x14ac:dyDescent="0.25">
      <c r="B24" s="14" t="s">
        <v>37</v>
      </c>
      <c r="C24" s="13" t="s">
        <v>24</v>
      </c>
      <c r="D24" s="41">
        <f>D18*D6</f>
        <v>0.75</v>
      </c>
    </row>
    <row r="25" spans="2:7" x14ac:dyDescent="0.25">
      <c r="B25" s="14" t="s">
        <v>38</v>
      </c>
      <c r="C25" s="13" t="s">
        <v>24</v>
      </c>
      <c r="D25" s="41">
        <f>D23-D24</f>
        <v>2.6899999999999995</v>
      </c>
    </row>
    <row r="26" spans="2:7" ht="15.75" thickBot="1" x14ac:dyDescent="0.3">
      <c r="B26" s="23" t="s">
        <v>39</v>
      </c>
      <c r="C26" s="24" t="s">
        <v>25</v>
      </c>
      <c r="D26" s="42">
        <f>D25*D14</f>
        <v>21.519999999999996</v>
      </c>
    </row>
  </sheetData>
  <mergeCells count="5">
    <mergeCell ref="B2:D2"/>
    <mergeCell ref="B4:D4"/>
    <mergeCell ref="B9:D9"/>
    <mergeCell ref="B16:D16"/>
    <mergeCell ref="B21:D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 Sheet</vt:lpstr>
      <vt:lpstr>Oil Pressing</vt:lpstr>
      <vt:lpstr>Coffee Pulping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Elliot Avila</dc:creator>
  <cp:lastModifiedBy>Elliot Avila</cp:lastModifiedBy>
  <dcterms:created xsi:type="dcterms:W3CDTF">2020-02-12T09:47:53Z</dcterms:created>
  <dcterms:modified xsi:type="dcterms:W3CDTF">2020-02-13T14:58:43Z</dcterms:modified>
</cp:coreProperties>
</file>